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60" windowWidth="14115" windowHeight="126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<sst xmlns="http://schemas.openxmlformats.org/spreadsheetml/2006/main" count="51" uniqueCount="40">
  <si>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Modellbezeichnung</t>
  </si>
  <si>
    <t>Laufleistung / Jahr (km)</t>
  </si>
  <si>
    <t>Laufzeit (Monate)</t>
  </si>
  <si>
    <t>Anschaffungswert exkl. MwSt. bei 12 % Rabatt</t>
  </si>
  <si>
    <t>Voauss. Förderung der Modellregion E-LOG Klagenfurt</t>
  </si>
  <si>
    <t>Restwert exkl. MwSt.</t>
  </si>
  <si>
    <t>Leasingrate / Monat exkl. MwSt.</t>
  </si>
  <si>
    <t>Optional:</t>
  </si>
  <si>
    <t>Wartung &amp; Service / Monat exkl. MwSt.</t>
  </si>
  <si>
    <t>Reifen / Monat exkl. MwSt.</t>
  </si>
  <si>
    <t>Fuhrparkmanagement / Monat exkl. MwSt.</t>
  </si>
  <si>
    <t>Versicherung / Monat inkl. 11 % Versicherungssteuer</t>
  </si>
  <si>
    <t>GESAMTPLANKOSTEN / Monat exkl. MwSt.</t>
  </si>
  <si>
    <t>Alle Angaben dienen als Richtwert</t>
  </si>
  <si>
    <t>Vorbehaltlich Irrtümer</t>
  </si>
  <si>
    <t>BERECHNUNG der ERSPARNIS</t>
  </si>
  <si>
    <t>Kosten/Laufzeit</t>
  </si>
  <si>
    <t>RENAULT Kangoo Z.E.</t>
  </si>
  <si>
    <t>2-Sitzer</t>
  </si>
  <si>
    <t>Batteriemiete / Monat exkl. MwSt.</t>
  </si>
  <si>
    <t>RENAULT Kangoo</t>
  </si>
  <si>
    <t>L1 Express Medium Comfort 1,5 dCi 90 DPF</t>
  </si>
  <si>
    <t>SUMME Ersparnis Z.E. ggb. Kangoo Verbrauch/Laufzeit</t>
  </si>
  <si>
    <t>Kangoo Gesamtplankosten/Laufzeit</t>
  </si>
  <si>
    <t>Kangoo Z.E. Gesamtplankosten/Laufzeit</t>
  </si>
  <si>
    <t>Plankosten - Gegenüberstellung RENAULT Kangoo Z.E. und RENAULT Kangoo L1 Express</t>
  </si>
  <si>
    <t>SUMME Ersparnis Z.E ggb. Kangoo Gesamtplankosten/Laufzeit</t>
  </si>
  <si>
    <t>Anschaffungswert exkl. MwSt. bei 5 % Rabatt</t>
  </si>
  <si>
    <t>RENAULT Kangoo Z.E. bei 18 kWh/100km u. 0,18€/kWh Verbauch/LFZ</t>
  </si>
  <si>
    <t>SUMME Ersparnis Kangoo Z.E. ggb. Kangoo L1 Gesamtplankosten und Verbrauch/Laufzeit</t>
  </si>
  <si>
    <t>RENAULT Kangoo bei 7,5l/100km u. 1,45€/l Verbrauch/Laufzeit</t>
  </si>
  <si>
    <t>Kalulationsbasis</t>
  </si>
  <si>
    <t>Kunde: Musterunternehmen, gütlig nur für förderwürdige Unternehmen in der Modellregion "E-LOG Klagenfurt" bzw. im Rahmen von klima:aktiv mobil</t>
  </si>
  <si>
    <t xml:space="preserve">Zzgl. Management Fee i.d.H.v. mtl. 18 € exkl. MwSt. sowie Bearbeitungs- und Rechtsgeschäftsgebühr </t>
  </si>
  <si>
    <t>Alle Angaben ohne Gewähr</t>
  </si>
  <si>
    <t xml:space="preserve">Vorbehaltlich Änderungen </t>
  </si>
  <si>
    <t>Basis: 3-M-Euribor Tag (0,224 % vom 30.08.2013)</t>
  </si>
  <si>
    <t>5% Rabatt exkl. MwSt.</t>
  </si>
  <si>
    <t>12% Rabatt exkl. MwSt.</t>
  </si>
  <si>
    <t>Entgeltvorauszahlung inkl. MwSt.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</si>
</sst>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9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3.5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23" borderId="10" xfId="0" applyFont="1" applyFill="1" applyBorder="1" applyAlignment="1">
      <alignment/>
    </xf>
    <xf numFmtId="0" fontId="2" fillId="8" borderId="10" xfId="0" applyFont="1" applyFill="1" applyBorder="1" applyAlignment="1">
      <alignment/>
    </xf>
    <xf numFmtId="0" fontId="4" fillId="23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44" fontId="2" fillId="0" borderId="10" xfId="59" applyFont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1" fillId="24" borderId="12" xfId="0" applyFont="1" applyFill="1" applyBorder="1" applyAlignment="1">
      <alignment/>
    </xf>
    <xf numFmtId="44" fontId="2" fillId="0" borderId="10" xfId="59" applyFont="1" applyBorder="1" applyAlignment="1">
      <alignment/>
    </xf>
    <xf numFmtId="44" fontId="2" fillId="23" borderId="10" xfId="59" applyFont="1" applyFill="1" applyBorder="1" applyAlignment="1">
      <alignment/>
    </xf>
    <xf numFmtId="44" fontId="2" fillId="8" borderId="10" xfId="59" applyFont="1" applyFill="1" applyBorder="1" applyAlignment="1">
      <alignment/>
    </xf>
    <xf numFmtId="44" fontId="4" fillId="23" borderId="10" xfId="59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2" fillId="0" borderId="10" xfId="59" applyFont="1" applyBorder="1" applyAlignment="1">
      <alignment horizontal="right"/>
    </xf>
    <xf numFmtId="44" fontId="5" fillId="24" borderId="10" xfId="59" applyFont="1" applyFill="1" applyBorder="1" applyAlignment="1">
      <alignment horizontal="left"/>
    </xf>
    <xf numFmtId="0" fontId="6" fillId="24" borderId="13" xfId="0" applyFont="1" applyFill="1" applyBorder="1" applyAlignment="1">
      <alignment/>
    </xf>
    <xf numFmtId="44" fontId="4" fillId="24" borderId="10" xfId="59" applyFont="1" applyFill="1" applyBorder="1" applyAlignment="1">
      <alignment/>
    </xf>
    <xf numFmtId="44" fontId="8" fillId="24" borderId="10" xfId="59" applyFont="1" applyFill="1" applyBorder="1" applyAlignment="1">
      <alignment horizontal="right"/>
    </xf>
    <xf numFmtId="0" fontId="25" fillId="0" borderId="14" xfId="0" applyFont="1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E18" sqref="E17:E18"/>
    </sheetView>
  </sheetViews>
  <sheetFormatPr defaultColWidth="11.421875" defaultRowHeight="15"/>
  <cols>
    <col min="1" max="1" width="54.57421875" style="0" customWidth="1"/>
    <col min="2" max="2" width="32.28125" style="0" customWidth="1"/>
  </cols>
  <sheetData>
    <row r="1" spans="1:3" ht="21.75" thickBot="1">
      <c r="A1" s="21" t="s">
        <v>25</v>
      </c>
      <c r="B1" s="12"/>
      <c r="C1" s="12"/>
    </row>
    <row r="3" spans="1:2" ht="15">
      <c r="A3" s="1"/>
      <c r="B3" s="2" t="s">
        <v>17</v>
      </c>
    </row>
    <row r="4" spans="1:2" ht="15">
      <c r="A4" s="3" t="s">
        <v>0</v>
      </c>
      <c r="B4" s="17" t="s">
        <v>18</v>
      </c>
    </row>
    <row r="5" spans="1:2" ht="15">
      <c r="A5" s="3" t="s">
        <v>1</v>
      </c>
      <c r="B5" s="4">
        <v>20000</v>
      </c>
    </row>
    <row r="6" spans="1:2" ht="15">
      <c r="A6" s="3" t="s">
        <v>2</v>
      </c>
      <c r="B6" s="3">
        <v>60</v>
      </c>
    </row>
    <row r="7" spans="1:2" ht="15">
      <c r="A7" s="3" t="s">
        <v>27</v>
      </c>
      <c r="B7" s="13">
        <v>19485</v>
      </c>
    </row>
    <row r="8" spans="1:2" ht="15">
      <c r="A8" s="3" t="s">
        <v>37</v>
      </c>
      <c r="B8" s="13">
        <v>1015</v>
      </c>
    </row>
    <row r="9" spans="1:2" ht="15">
      <c r="A9" s="3" t="s">
        <v>39</v>
      </c>
      <c r="B9" s="13">
        <v>4000</v>
      </c>
    </row>
    <row r="10" spans="1:2" ht="15">
      <c r="A10" s="3" t="s">
        <v>5</v>
      </c>
      <c r="B10" s="13">
        <v>4500</v>
      </c>
    </row>
    <row r="11" spans="1:2" ht="15">
      <c r="A11" s="5" t="s">
        <v>6</v>
      </c>
      <c r="B11" s="14">
        <v>222.89</v>
      </c>
    </row>
    <row r="12" spans="1:2" ht="15">
      <c r="A12" s="6" t="s">
        <v>7</v>
      </c>
      <c r="B12" s="13"/>
    </row>
    <row r="13" spans="1:2" ht="15">
      <c r="A13" s="3" t="s">
        <v>8</v>
      </c>
      <c r="B13" s="13">
        <v>42.64</v>
      </c>
    </row>
    <row r="14" spans="1:2" ht="15">
      <c r="A14" s="3" t="s">
        <v>9</v>
      </c>
      <c r="B14" s="13">
        <v>30.41</v>
      </c>
    </row>
    <row r="15" spans="1:2" ht="15">
      <c r="A15" s="6" t="s">
        <v>10</v>
      </c>
      <c r="B15" s="15">
        <f>SUM(B13:B14)</f>
        <v>73.05</v>
      </c>
    </row>
    <row r="16" spans="1:2" ht="15">
      <c r="A16" s="3" t="s">
        <v>11</v>
      </c>
      <c r="B16" s="13">
        <v>97.68</v>
      </c>
    </row>
    <row r="17" spans="1:2" ht="15">
      <c r="A17" s="3" t="s">
        <v>19</v>
      </c>
      <c r="B17" s="13">
        <v>90</v>
      </c>
    </row>
    <row r="18" spans="1:2" ht="15">
      <c r="A18" s="7" t="s">
        <v>12</v>
      </c>
      <c r="B18" s="16">
        <f>B11+B15+B16+B17</f>
        <v>483.62</v>
      </c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2" t="s">
        <v>20</v>
      </c>
    </row>
    <row r="22" spans="1:2" ht="15">
      <c r="A22" s="3" t="s">
        <v>0</v>
      </c>
      <c r="B22" s="18" t="s">
        <v>21</v>
      </c>
    </row>
    <row r="23" spans="1:2" ht="15">
      <c r="A23" s="3" t="s">
        <v>1</v>
      </c>
      <c r="B23" s="4">
        <v>20000</v>
      </c>
    </row>
    <row r="24" spans="1:2" ht="15">
      <c r="A24" s="3" t="s">
        <v>2</v>
      </c>
      <c r="B24" s="3">
        <v>60</v>
      </c>
    </row>
    <row r="25" spans="1:2" ht="15">
      <c r="A25" s="3" t="s">
        <v>3</v>
      </c>
      <c r="B25" s="13">
        <v>11572</v>
      </c>
    </row>
    <row r="26" spans="1:2" ht="15">
      <c r="A26" s="3" t="s">
        <v>38</v>
      </c>
      <c r="B26" s="13">
        <v>1578</v>
      </c>
    </row>
    <row r="27" spans="1:2" ht="15">
      <c r="A27" s="3" t="s">
        <v>4</v>
      </c>
      <c r="B27" s="13">
        <v>0</v>
      </c>
    </row>
    <row r="28" spans="1:2" ht="15">
      <c r="A28" s="3" t="s">
        <v>5</v>
      </c>
      <c r="B28" s="13">
        <v>2200</v>
      </c>
    </row>
    <row r="29" spans="1:2" ht="15">
      <c r="A29" s="5" t="s">
        <v>6</v>
      </c>
      <c r="B29" s="14">
        <v>175.36</v>
      </c>
    </row>
    <row r="30" spans="1:2" ht="15">
      <c r="A30" s="6" t="s">
        <v>7</v>
      </c>
      <c r="B30" s="13"/>
    </row>
    <row r="31" spans="1:2" ht="15">
      <c r="A31" s="3" t="s">
        <v>8</v>
      </c>
      <c r="B31" s="13">
        <v>55.64</v>
      </c>
    </row>
    <row r="32" spans="1:2" ht="15">
      <c r="A32" s="3" t="s">
        <v>9</v>
      </c>
      <c r="B32" s="13">
        <v>30.95</v>
      </c>
    </row>
    <row r="33" spans="1:2" ht="15">
      <c r="A33" s="6" t="s">
        <v>10</v>
      </c>
      <c r="B33" s="15">
        <f>SUM(B31:B32)</f>
        <v>86.59</v>
      </c>
    </row>
    <row r="34" spans="1:2" ht="15">
      <c r="A34" s="3" t="s">
        <v>11</v>
      </c>
      <c r="B34" s="13">
        <v>123.09</v>
      </c>
    </row>
    <row r="35" spans="1:2" ht="15">
      <c r="A35" s="7" t="s">
        <v>12</v>
      </c>
      <c r="B35" s="16">
        <f>SUM(B34,B33,B29)</f>
        <v>385.04</v>
      </c>
    </row>
    <row r="38" spans="1:2" ht="15">
      <c r="A38" s="24" t="s">
        <v>31</v>
      </c>
      <c r="B38" s="25"/>
    </row>
    <row r="39" spans="1:2" ht="15">
      <c r="A39" s="26" t="s">
        <v>32</v>
      </c>
      <c r="B39" s="27"/>
    </row>
    <row r="40" spans="1:2" ht="15">
      <c r="A40" s="26" t="s">
        <v>33</v>
      </c>
      <c r="B40" s="27"/>
    </row>
    <row r="41" spans="1:2" ht="15">
      <c r="A41" s="28" t="s">
        <v>34</v>
      </c>
      <c r="B41" s="27"/>
    </row>
    <row r="42" spans="1:2" ht="15">
      <c r="A42" s="28" t="s">
        <v>13</v>
      </c>
      <c r="B42" s="27"/>
    </row>
    <row r="43" spans="1:2" ht="15">
      <c r="A43" s="28" t="s">
        <v>35</v>
      </c>
      <c r="B43" s="27"/>
    </row>
    <row r="44" spans="1:2" ht="15">
      <c r="A44" s="28" t="s">
        <v>14</v>
      </c>
      <c r="B44" s="27"/>
    </row>
    <row r="45" spans="1:2" ht="15">
      <c r="A45" s="29" t="s">
        <v>36</v>
      </c>
      <c r="B45" s="30"/>
    </row>
    <row r="49" ht="15.75" thickBot="1"/>
    <row r="50" spans="1:2" ht="15.75" thickBot="1">
      <c r="A50" s="8" t="s">
        <v>15</v>
      </c>
      <c r="B50" s="1"/>
    </row>
    <row r="51" spans="1:2" ht="15">
      <c r="A51" s="1"/>
      <c r="B51" s="2" t="s">
        <v>16</v>
      </c>
    </row>
    <row r="52" spans="1:2" ht="15">
      <c r="A52" s="3" t="s">
        <v>30</v>
      </c>
      <c r="B52" s="9">
        <f>7.5*1.45*1000</f>
        <v>10875</v>
      </c>
    </row>
    <row r="53" spans="1:2" ht="15">
      <c r="A53" s="3" t="s">
        <v>28</v>
      </c>
      <c r="B53" s="9">
        <f>18*0.18*1000</f>
        <v>3239.9999999999995</v>
      </c>
    </row>
    <row r="54" spans="1:2" ht="15">
      <c r="A54" s="10" t="s">
        <v>22</v>
      </c>
      <c r="B54" s="22">
        <f>B52-B53</f>
        <v>7635</v>
      </c>
    </row>
    <row r="55" spans="1:2" ht="15">
      <c r="A55" s="3" t="s">
        <v>23</v>
      </c>
      <c r="B55" s="9">
        <f>B35*60</f>
        <v>23102.4</v>
      </c>
    </row>
    <row r="56" spans="1:2" ht="15">
      <c r="A56" s="3" t="s">
        <v>24</v>
      </c>
      <c r="B56" s="9">
        <f>B18*60</f>
        <v>29017.2</v>
      </c>
    </row>
    <row r="57" spans="1:2" ht="15">
      <c r="A57" s="10" t="s">
        <v>26</v>
      </c>
      <c r="B57" s="20">
        <f>B55-B56</f>
        <v>-5914.799999999999</v>
      </c>
    </row>
    <row r="58" spans="1:2" ht="15">
      <c r="A58" s="3"/>
      <c r="B58" s="19"/>
    </row>
    <row r="59" spans="1:2" ht="26.25">
      <c r="A59" s="11" t="s">
        <v>29</v>
      </c>
      <c r="B59" s="23">
        <f>B54+B57</f>
        <v>1720.2000000000007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87" r:id="rId2"/>
  <headerFooter alignWithMargins="0">
    <oddFooter>&amp;L&amp;G&amp;C&amp;G&amp;R&amp;G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Nikole Jantschgi</dc:creator>
  <cp:keywords/>
  <dc:description/>
  <cp:lastModifiedBy>KUS23</cp:lastModifiedBy>
  <cp:lastPrinted>2013-10-29T09:55:13Z</cp:lastPrinted>
  <dcterms:created xsi:type="dcterms:W3CDTF">2013-09-30T18:32:20Z</dcterms:created>
  <dcterms:modified xsi:type="dcterms:W3CDTF">2013-11-04T11:37:37Z</dcterms:modified>
  <cp:category/>
  <cp:version/>
  <cp:contentType/>
  <cp:contentStatus/>
</cp:coreProperties>
</file>